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My Drive\WEB\Mihari\mihari spread sheets\"/>
    </mc:Choice>
  </mc:AlternateContent>
  <bookViews>
    <workbookView xWindow="0" yWindow="0" windowWidth="18900" windowHeight="6705" tabRatio="500"/>
  </bookViews>
  <sheets>
    <sheet name="Sheet1" sheetId="1" r:id="rId1"/>
    <sheet name="Sheet2" sheetId="2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H5" i="2" l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N2" i="1"/>
  <c r="N5" i="1"/>
  <c r="N4" i="1"/>
  <c r="N3" i="1"/>
  <c r="K5" i="1"/>
  <c r="K4" i="1"/>
  <c r="K3" i="1"/>
  <c r="K2" i="1"/>
  <c r="G2" i="1"/>
  <c r="G14" i="1"/>
  <c r="G13" i="1"/>
  <c r="G12" i="1"/>
  <c r="G11" i="1"/>
  <c r="G10" i="1"/>
  <c r="G9" i="1"/>
  <c r="G8" i="1"/>
  <c r="G7" i="1"/>
  <c r="G6" i="1"/>
  <c r="G5" i="1"/>
  <c r="G4" i="1"/>
  <c r="G3" i="1"/>
  <c r="H12" i="1" l="1"/>
  <c r="H5" i="1"/>
  <c r="H9" i="1"/>
  <c r="H13" i="1"/>
  <c r="H2" i="1"/>
  <c r="H6" i="1"/>
  <c r="H10" i="1"/>
  <c r="H3" i="1"/>
  <c r="H7" i="1"/>
  <c r="H11" i="1"/>
  <c r="H4" i="1"/>
  <c r="H8" i="1"/>
</calcChain>
</file>

<file path=xl/sharedStrings.xml><?xml version="1.0" encoding="utf-8"?>
<sst xmlns="http://schemas.openxmlformats.org/spreadsheetml/2006/main" count="234" uniqueCount="18">
  <si>
    <t>Année de commencement</t>
  </si>
  <si>
    <t>Sud</t>
  </si>
  <si>
    <t>Nord-Est</t>
  </si>
  <si>
    <t>Nord-Ouest</t>
  </si>
  <si>
    <t>Moyen-Ouest</t>
  </si>
  <si>
    <t>Year</t>
  </si>
  <si>
    <t>Empty</t>
  </si>
  <si>
    <t>Cumulative years</t>
  </si>
  <si>
    <t>Totals years</t>
  </si>
  <si>
    <t>Region</t>
  </si>
  <si>
    <t>Area</t>
  </si>
  <si>
    <t>Region areas</t>
  </si>
  <si>
    <t>Total area</t>
  </si>
  <si>
    <t>Region mentions</t>
  </si>
  <si>
    <t>Total region mentions</t>
  </si>
  <si>
    <t>Row Labels</t>
  </si>
  <si>
    <t>Column Labels</t>
  </si>
  <si>
    <t>Sum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</si>
</sst>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Calibri"/>
    </font>
    <font>
      <b/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</fills>
  <borders count="4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/>
    <xf numFmtId="1" fontId="1" fillId="0" borderId="0" xfId="0" applyNumberFormat="1" applyFont="1" applyFill="1" applyBorder="1"/>
    <xf numFmtId="0" fontId="4" fillId="0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NumberFormat="1" applyFont="1" applyFill="1" applyBorder="1"/>
    <xf numFmtId="0" fontId="5" fillId="2" borderId="2" xfId="0" applyFont="1" applyFill="1" applyBorder="1"/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[LMMA area.xlsx]Sheet2!PivotTable5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areaChart>
        <c:grouping val="standar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Moyen-Ouest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Sheet2!$A$5:$A$18</c:f>
              <c:strCach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cat>
          <c:val>
            <c:numRef>
              <c:f>Sheet2!$B$5:$B$18</c:f>
              <c:numCache>
                <c:formatCode>General</c:formatCode>
                <c:ptCount val="14"/>
                <c:pt idx="2">
                  <c:v>13947</c:v>
                </c:pt>
                <c:pt idx="7">
                  <c:v>543162</c:v>
                </c:pt>
                <c:pt idx="8">
                  <c:v>21361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D-4448-B965-731AC1E0724D}"/>
            </c:ext>
          </c:extLst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Sheet2!$A$5:$A$18</c:f>
              <c:strCach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cat>
          <c:val>
            <c:numRef>
              <c:f>Sheet2!$C$5:$C$18</c:f>
              <c:numCache>
                <c:formatCode>General</c:formatCode>
                <c:ptCount val="14"/>
                <c:pt idx="2">
                  <c:v>3900</c:v>
                </c:pt>
                <c:pt idx="5">
                  <c:v>461179</c:v>
                </c:pt>
                <c:pt idx="7">
                  <c:v>180000</c:v>
                </c:pt>
                <c:pt idx="8">
                  <c:v>190000</c:v>
                </c:pt>
                <c:pt idx="10">
                  <c:v>247000</c:v>
                </c:pt>
                <c:pt idx="12">
                  <c:v>17200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AC-4442-B79F-C2E85B83F8FC}"/>
            </c:ext>
          </c:extLst>
        </c:ser>
        <c:ser>
          <c:idx val="2"/>
          <c:order val="2"/>
          <c:tx>
            <c:strRef>
              <c:f>Sheet2!$D$3:$D$4</c:f>
              <c:strCache>
                <c:ptCount val="1"/>
                <c:pt idx="0">
                  <c:v>Nord-Ouest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Sheet2!$A$5:$A$18</c:f>
              <c:strCach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cat>
          <c:val>
            <c:numRef>
              <c:f>Sheet2!$D$5:$D$18</c:f>
              <c:numCache>
                <c:formatCode>General</c:formatCode>
                <c:ptCount val="14"/>
                <c:pt idx="0">
                  <c:v>2000</c:v>
                </c:pt>
                <c:pt idx="1">
                  <c:v>3763</c:v>
                </c:pt>
                <c:pt idx="3">
                  <c:v>46600</c:v>
                </c:pt>
                <c:pt idx="4">
                  <c:v>162439</c:v>
                </c:pt>
                <c:pt idx="6">
                  <c:v>3702</c:v>
                </c:pt>
                <c:pt idx="8">
                  <c:v>39794</c:v>
                </c:pt>
                <c:pt idx="9">
                  <c:v>490288</c:v>
                </c:pt>
                <c:pt idx="10">
                  <c:v>9204</c:v>
                </c:pt>
                <c:pt idx="11">
                  <c:v>2000</c:v>
                </c:pt>
                <c:pt idx="12">
                  <c:v>8300</c:v>
                </c:pt>
                <c:pt idx="13">
                  <c:v>90300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AC-4442-B79F-C2E85B83F8FC}"/>
            </c:ext>
          </c:extLst>
        </c:ser>
        <c:ser>
          <c:idx val="3"/>
          <c:order val="3"/>
          <c:tx>
            <c:strRef>
              <c:f>Sheet2!$E$3:$E$4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Sheet2!$A$5:$A$18</c:f>
              <c:strCach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strCache>
            </c:strRef>
          </c:cat>
          <c:val>
            <c:numRef>
              <c:f>Sheet2!$E$5:$E$18</c:f>
              <c:numCache>
                <c:formatCode>General</c:formatCode>
                <c:ptCount val="14"/>
                <c:pt idx="1">
                  <c:v>22986</c:v>
                </c:pt>
                <c:pt idx="2">
                  <c:v>63985</c:v>
                </c:pt>
                <c:pt idx="3">
                  <c:v>204401</c:v>
                </c:pt>
                <c:pt idx="4">
                  <c:v>181721</c:v>
                </c:pt>
                <c:pt idx="6">
                  <c:v>81445</c:v>
                </c:pt>
                <c:pt idx="7">
                  <c:v>57588</c:v>
                </c:pt>
                <c:pt idx="8">
                  <c:v>40063</c:v>
                </c:pt>
                <c:pt idx="9">
                  <c:v>51300</c:v>
                </c:pt>
                <c:pt idx="11">
                  <c:v>110225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AC-4442-B79F-C2E85B83F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9336495"/>
        <c:axId val="1529337327"/>
      </c:areaChart>
      <c:catAx>
        <c:axId val="1529336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337327"/>
        <c:crosses val="autoZero"/>
        <c:auto val="1"/>
        <c:lblAlgn val="ctr"/>
        <c:lblOffset val="100"/>
        <c:noMultiLvlLbl val="0"/>
      </c:catAx>
      <c:valAx>
        <c:axId val="1529337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93364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10244749686937"/>
          <c:y val="0.36497119341563788"/>
          <c:w val="0.13308071350756195"/>
          <c:h val="0.27005761316872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Sheet2!$H$4</c:f>
              <c:strCache>
                <c:ptCount val="1"/>
                <c:pt idx="0">
                  <c:v>Nord-Est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Sheet2!$F$5:$F$18</c:f>
              <c:numCache>
                <c:formatCode>General</c:formatCod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Sheet2!$H$5:$H$18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3900</c:v>
                </c:pt>
                <c:pt idx="3">
                  <c:v>3900</c:v>
                </c:pt>
                <c:pt idx="4">
                  <c:v>3900</c:v>
                </c:pt>
                <c:pt idx="5">
                  <c:v>465079</c:v>
                </c:pt>
                <c:pt idx="6">
                  <c:v>465079</c:v>
                </c:pt>
                <c:pt idx="7">
                  <c:v>645079</c:v>
                </c:pt>
                <c:pt idx="8">
                  <c:v>835079</c:v>
                </c:pt>
                <c:pt idx="9">
                  <c:v>835079</c:v>
                </c:pt>
                <c:pt idx="10">
                  <c:v>1082079</c:v>
                </c:pt>
                <c:pt idx="11">
                  <c:v>1082079</c:v>
                </c:pt>
                <c:pt idx="12">
                  <c:v>1099279</c:v>
                </c:pt>
                <c:pt idx="13">
                  <c:v>1099279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6-4BA4-8F72-FD7202CF783E}"/>
            </c:ext>
          </c:extLst>
        </c:ser>
        <c:ser>
          <c:idx val="3"/>
          <c:order val="1"/>
          <c:tx>
            <c:strRef>
              <c:f>Sheet2!$J$4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Sheet2!$F$5:$F$18</c:f>
              <c:numCache>
                <c:formatCode>General</c:formatCod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Sheet2!$J$5:$J$18</c:f>
              <c:numCache>
                <c:formatCode>General</c:formatCode>
                <c:ptCount val="14"/>
                <c:pt idx="0">
                  <c:v>0</c:v>
                </c:pt>
                <c:pt idx="1">
                  <c:v>22986</c:v>
                </c:pt>
                <c:pt idx="2">
                  <c:v>86971</c:v>
                </c:pt>
                <c:pt idx="3">
                  <c:v>291372</c:v>
                </c:pt>
                <c:pt idx="4">
                  <c:v>473093</c:v>
                </c:pt>
                <c:pt idx="5">
                  <c:v>473093</c:v>
                </c:pt>
                <c:pt idx="6">
                  <c:v>554538</c:v>
                </c:pt>
                <c:pt idx="7">
                  <c:v>612126</c:v>
                </c:pt>
                <c:pt idx="8">
                  <c:v>652189</c:v>
                </c:pt>
                <c:pt idx="9">
                  <c:v>703489</c:v>
                </c:pt>
                <c:pt idx="10">
                  <c:v>703489</c:v>
                </c:pt>
                <c:pt idx="11">
                  <c:v>813714</c:v>
                </c:pt>
                <c:pt idx="12">
                  <c:v>813714</c:v>
                </c:pt>
                <c:pt idx="13">
                  <c:v>813714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6-4BA4-8F72-FD7202CF783E}"/>
            </c:ext>
          </c:extLst>
        </c:ser>
        <c:ser>
          <c:idx val="2"/>
          <c:order val="2"/>
          <c:tx>
            <c:strRef>
              <c:f>Sheet2!$I$4</c:f>
              <c:strCache>
                <c:ptCount val="1"/>
                <c:pt idx="0">
                  <c:v>Nord-Ouest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Sheet2!$F$5:$F$18</c:f>
              <c:numCache>
                <c:formatCode>General</c:formatCod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Sheet2!$I$5:$I$18</c:f>
              <c:numCache>
                <c:formatCode>General</c:formatCode>
                <c:ptCount val="14"/>
                <c:pt idx="0">
                  <c:v>2000</c:v>
                </c:pt>
                <c:pt idx="1">
                  <c:v>5763</c:v>
                </c:pt>
                <c:pt idx="2">
                  <c:v>5763</c:v>
                </c:pt>
                <c:pt idx="3">
                  <c:v>52363</c:v>
                </c:pt>
                <c:pt idx="4">
                  <c:v>214802</c:v>
                </c:pt>
                <c:pt idx="5">
                  <c:v>214802</c:v>
                </c:pt>
                <c:pt idx="6">
                  <c:v>218504</c:v>
                </c:pt>
                <c:pt idx="7">
                  <c:v>218504</c:v>
                </c:pt>
                <c:pt idx="8">
                  <c:v>258298</c:v>
                </c:pt>
                <c:pt idx="9">
                  <c:v>748586</c:v>
                </c:pt>
                <c:pt idx="10">
                  <c:v>757790</c:v>
                </c:pt>
                <c:pt idx="11">
                  <c:v>759790</c:v>
                </c:pt>
                <c:pt idx="12">
                  <c:v>768090</c:v>
                </c:pt>
                <c:pt idx="13">
                  <c:v>858390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6-4BA4-8F72-FD7202CF783E}"/>
            </c:ext>
          </c:extLst>
        </c:ser>
        <c:ser>
          <c:idx val="0"/>
          <c:order val="3"/>
          <c:tx>
            <c:strRef>
              <c:f>Sheet2!$G$4</c:f>
              <c:strCache>
                <c:ptCount val="1"/>
                <c:pt idx="0">
                  <c:v>Moyen-Ouest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Sheet2!$F$5:$F$18</c:f>
              <c:numCache>
                <c:formatCode>General</c:formatCode>
                <c:ptCount val="14"/>
                <c:pt idx="0">
                  <c:v>2000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Sheet2!$G$5:$G$18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13947</c:v>
                </c:pt>
                <c:pt idx="3">
                  <c:v>13947</c:v>
                </c:pt>
                <c:pt idx="4">
                  <c:v>13947</c:v>
                </c:pt>
                <c:pt idx="5">
                  <c:v>13947</c:v>
                </c:pt>
                <c:pt idx="6">
                  <c:v>13947</c:v>
                </c:pt>
                <c:pt idx="7">
                  <c:v>557109</c:v>
                </c:pt>
                <c:pt idx="8">
                  <c:v>578470</c:v>
                </c:pt>
                <c:pt idx="9">
                  <c:v>578470</c:v>
                </c:pt>
                <c:pt idx="10">
                  <c:v>578470</c:v>
                </c:pt>
                <c:pt idx="11">
                  <c:v>578470</c:v>
                </c:pt>
                <c:pt idx="12">
                  <c:v>578470</c:v>
                </c:pt>
                <c:pt idx="13">
                  <c:v>578470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6-4BA4-8F72-FD7202CF7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902943"/>
        <c:axId val="1771897119"/>
      </c:areaChart>
      <c:catAx>
        <c:axId val="1771902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897119"/>
        <c:crosses val="autoZero"/>
        <c:auto val="1"/>
        <c:lblAlgn val="ctr"/>
        <c:lblOffset val="100"/>
        <c:noMultiLvlLbl val="0"/>
      </c:catAx>
      <c:valAx>
        <c:axId val="177189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9029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</xdr:colOff>
      <xdr:row>0</xdr:row>
      <xdr:rowOff>0</xdr:rowOff>
    </xdr:from>
    <xdr:to>
      <xdr:col>23</xdr:col>
      <xdr:colOff>428624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80962</xdr:colOff>
      <xdr:row>20</xdr:row>
      <xdr:rowOff>66675</xdr:rowOff>
    </xdr:from>
    <xdr:to>
      <xdr:col>20</xdr:col>
      <xdr:colOff>385762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Mundey" refreshedDate="43419.607801620368" createdVersion="6" refreshedVersion="6" minRefreshableVersion="3" recordCount="204">
  <cacheSource type="worksheet">
    <worksheetSource ref="B1:D205" sheet="Sheet1"/>
  </cacheSource>
  <cacheFields count="3">
    <cacheField name="Année de commencement" numFmtId="0">
      <sharedItems containsString="0" containsBlank="1" containsNumber="1" containsInteger="1" minValue="0" maxValue="2017" count="16">
        <m/>
        <n v="0"/>
        <n v="2000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Region" numFmtId="0">
      <sharedItems count="4">
        <s v="Sud"/>
        <s v="Nord-Est"/>
        <s v="Nord-Ouest"/>
        <s v="Moyen-Ouest"/>
      </sharedItems>
    </cacheField>
    <cacheField name="Area" numFmtId="1">
      <sharedItems containsString="0" containsBlank="1" containsNumber="1" containsInteger="1" minValue="0" maxValue="4812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x v="0"/>
    <m/>
  </r>
  <r>
    <x v="0"/>
    <x v="1"/>
    <n v="600"/>
  </r>
  <r>
    <x v="0"/>
    <x v="1"/>
    <m/>
  </r>
  <r>
    <x v="0"/>
    <x v="1"/>
    <n v="1000"/>
  </r>
  <r>
    <x v="0"/>
    <x v="2"/>
    <m/>
  </r>
  <r>
    <x v="0"/>
    <x v="1"/>
    <n v="600"/>
  </r>
  <r>
    <x v="0"/>
    <x v="1"/>
    <m/>
  </r>
  <r>
    <x v="0"/>
    <x v="2"/>
    <m/>
  </r>
  <r>
    <x v="0"/>
    <x v="2"/>
    <n v="11400"/>
  </r>
  <r>
    <x v="0"/>
    <x v="1"/>
    <n v="700"/>
  </r>
  <r>
    <x v="0"/>
    <x v="1"/>
    <m/>
  </r>
  <r>
    <x v="0"/>
    <x v="1"/>
    <n v="100"/>
  </r>
  <r>
    <x v="0"/>
    <x v="1"/>
    <m/>
  </r>
  <r>
    <x v="0"/>
    <x v="1"/>
    <n v="100"/>
  </r>
  <r>
    <x v="0"/>
    <x v="1"/>
    <m/>
  </r>
  <r>
    <x v="0"/>
    <x v="2"/>
    <m/>
  </r>
  <r>
    <x v="0"/>
    <x v="0"/>
    <n v="4500"/>
  </r>
  <r>
    <x v="0"/>
    <x v="1"/>
    <m/>
  </r>
  <r>
    <x v="0"/>
    <x v="2"/>
    <n v="72000"/>
  </r>
  <r>
    <x v="0"/>
    <x v="0"/>
    <n v="400"/>
  </r>
  <r>
    <x v="0"/>
    <x v="1"/>
    <m/>
  </r>
  <r>
    <x v="0"/>
    <x v="2"/>
    <m/>
  </r>
  <r>
    <x v="0"/>
    <x v="2"/>
    <m/>
  </r>
  <r>
    <x v="0"/>
    <x v="0"/>
    <n v="60"/>
  </r>
  <r>
    <x v="0"/>
    <x v="0"/>
    <n v="16896"/>
  </r>
  <r>
    <x v="0"/>
    <x v="1"/>
    <n v="400"/>
  </r>
  <r>
    <x v="0"/>
    <x v="1"/>
    <m/>
  </r>
  <r>
    <x v="0"/>
    <x v="2"/>
    <n v="5600"/>
  </r>
  <r>
    <x v="0"/>
    <x v="0"/>
    <m/>
  </r>
  <r>
    <x v="0"/>
    <x v="0"/>
    <n v="16896"/>
  </r>
  <r>
    <x v="0"/>
    <x v="1"/>
    <n v="800"/>
  </r>
  <r>
    <x v="0"/>
    <x v="1"/>
    <m/>
  </r>
  <r>
    <x v="0"/>
    <x v="2"/>
    <m/>
  </r>
  <r>
    <x v="0"/>
    <x v="3"/>
    <n v="5682"/>
  </r>
  <r>
    <x v="0"/>
    <x v="1"/>
    <n v="400"/>
  </r>
  <r>
    <x v="0"/>
    <x v="1"/>
    <m/>
  </r>
  <r>
    <x v="0"/>
    <x v="2"/>
    <m/>
  </r>
  <r>
    <x v="0"/>
    <x v="0"/>
    <n v="3206"/>
  </r>
  <r>
    <x v="0"/>
    <x v="1"/>
    <n v="400"/>
  </r>
  <r>
    <x v="0"/>
    <x v="1"/>
    <m/>
  </r>
  <r>
    <x v="0"/>
    <x v="0"/>
    <n v="20000"/>
  </r>
  <r>
    <x v="0"/>
    <x v="2"/>
    <n v="3642"/>
  </r>
  <r>
    <x v="0"/>
    <x v="2"/>
    <n v="40700"/>
  </r>
  <r>
    <x v="0"/>
    <x v="1"/>
    <n v="200"/>
  </r>
  <r>
    <x v="0"/>
    <x v="1"/>
    <m/>
  </r>
  <r>
    <x v="0"/>
    <x v="0"/>
    <m/>
  </r>
  <r>
    <x v="0"/>
    <x v="2"/>
    <n v="3541"/>
  </r>
  <r>
    <x v="0"/>
    <x v="1"/>
    <n v="0"/>
  </r>
  <r>
    <x v="0"/>
    <x v="1"/>
    <m/>
  </r>
  <r>
    <x v="0"/>
    <x v="2"/>
    <n v="4803"/>
  </r>
  <r>
    <x v="0"/>
    <x v="1"/>
    <n v="300"/>
  </r>
  <r>
    <x v="0"/>
    <x v="1"/>
    <m/>
  </r>
  <r>
    <x v="0"/>
    <x v="1"/>
    <m/>
  </r>
  <r>
    <x v="0"/>
    <x v="2"/>
    <n v="24800"/>
  </r>
  <r>
    <x v="0"/>
    <x v="0"/>
    <n v="2138"/>
  </r>
  <r>
    <x v="0"/>
    <x v="1"/>
    <n v="100"/>
  </r>
  <r>
    <x v="0"/>
    <x v="1"/>
    <m/>
  </r>
  <r>
    <x v="0"/>
    <x v="1"/>
    <m/>
  </r>
  <r>
    <x v="0"/>
    <x v="2"/>
    <n v="81000"/>
  </r>
  <r>
    <x v="0"/>
    <x v="1"/>
    <n v="100"/>
  </r>
  <r>
    <x v="0"/>
    <x v="1"/>
    <m/>
  </r>
  <r>
    <x v="0"/>
    <x v="1"/>
    <n v="30000"/>
  </r>
  <r>
    <x v="0"/>
    <x v="2"/>
    <n v="80000"/>
  </r>
  <r>
    <x v="1"/>
    <x v="0"/>
    <n v="43000"/>
  </r>
  <r>
    <x v="2"/>
    <x v="2"/>
    <n v="2000"/>
  </r>
  <r>
    <x v="3"/>
    <x v="0"/>
    <n v="7192"/>
  </r>
  <r>
    <x v="3"/>
    <x v="0"/>
    <n v="2360"/>
  </r>
  <r>
    <x v="3"/>
    <x v="0"/>
    <n v="3439"/>
  </r>
  <r>
    <x v="3"/>
    <x v="2"/>
    <n v="3763"/>
  </r>
  <r>
    <x v="3"/>
    <x v="0"/>
    <n v="2546"/>
  </r>
  <r>
    <x v="3"/>
    <x v="0"/>
    <n v="4159"/>
  </r>
  <r>
    <x v="3"/>
    <x v="0"/>
    <n v="1263"/>
  </r>
  <r>
    <x v="3"/>
    <x v="0"/>
    <n v="2027"/>
  </r>
  <r>
    <x v="4"/>
    <x v="0"/>
    <n v="63985"/>
  </r>
  <r>
    <x v="4"/>
    <x v="3"/>
    <n v="13947"/>
  </r>
  <r>
    <x v="4"/>
    <x v="1"/>
    <n v="3900"/>
  </r>
  <r>
    <x v="5"/>
    <x v="0"/>
    <n v="1300"/>
  </r>
  <r>
    <x v="5"/>
    <x v="0"/>
    <n v="15640"/>
  </r>
  <r>
    <x v="5"/>
    <x v="0"/>
    <n v="10911"/>
  </r>
  <r>
    <x v="5"/>
    <x v="2"/>
    <n v="14000"/>
  </r>
  <r>
    <x v="5"/>
    <x v="2"/>
    <n v="32600"/>
  </r>
  <r>
    <x v="5"/>
    <x v="0"/>
    <n v="20000"/>
  </r>
  <r>
    <x v="5"/>
    <x v="0"/>
    <n v="14500"/>
  </r>
  <r>
    <x v="5"/>
    <x v="0"/>
    <n v="99800"/>
  </r>
  <r>
    <x v="5"/>
    <x v="0"/>
    <n v="40000"/>
  </r>
  <r>
    <x v="5"/>
    <x v="0"/>
    <n v="2250"/>
  </r>
  <r>
    <x v="6"/>
    <x v="2"/>
    <n v="48200"/>
  </r>
  <r>
    <x v="6"/>
    <x v="2"/>
    <n v="1639"/>
  </r>
  <r>
    <x v="6"/>
    <x v="2"/>
    <n v="1000"/>
  </r>
  <r>
    <x v="6"/>
    <x v="0"/>
    <n v="6041"/>
  </r>
  <r>
    <x v="6"/>
    <x v="2"/>
    <n v="600"/>
  </r>
  <r>
    <x v="6"/>
    <x v="0"/>
    <n v="71600"/>
  </r>
  <r>
    <x v="6"/>
    <x v="2"/>
    <n v="600"/>
  </r>
  <r>
    <x v="6"/>
    <x v="0"/>
    <n v="1680"/>
  </r>
  <r>
    <x v="6"/>
    <x v="2"/>
    <n v="500"/>
  </r>
  <r>
    <x v="6"/>
    <x v="2"/>
    <n v="700"/>
  </r>
  <r>
    <x v="6"/>
    <x v="2"/>
    <n v="800"/>
  </r>
  <r>
    <x v="6"/>
    <x v="2"/>
    <n v="61400"/>
  </r>
  <r>
    <x v="6"/>
    <x v="2"/>
    <n v="29500"/>
  </r>
  <r>
    <x v="6"/>
    <x v="0"/>
    <n v="59000"/>
  </r>
  <r>
    <x v="6"/>
    <x v="2"/>
    <n v="17500"/>
  </r>
  <r>
    <x v="6"/>
    <x v="0"/>
    <n v="43400"/>
  </r>
  <r>
    <x v="7"/>
    <x v="1"/>
    <n v="15400"/>
  </r>
  <r>
    <x v="7"/>
    <x v="1"/>
    <n v="18000"/>
  </r>
  <r>
    <x v="7"/>
    <x v="1"/>
    <n v="20800"/>
  </r>
  <r>
    <x v="7"/>
    <x v="1"/>
    <n v="30100"/>
  </r>
  <r>
    <x v="7"/>
    <x v="1"/>
    <n v="69100"/>
  </r>
  <r>
    <x v="7"/>
    <x v="1"/>
    <n v="307779"/>
  </r>
  <r>
    <x v="8"/>
    <x v="2"/>
    <n v="1736"/>
  </r>
  <r>
    <x v="8"/>
    <x v="0"/>
    <n v="81445"/>
  </r>
  <r>
    <x v="8"/>
    <x v="0"/>
    <m/>
  </r>
  <r>
    <x v="8"/>
    <x v="2"/>
    <m/>
  </r>
  <r>
    <x v="8"/>
    <x v="2"/>
    <n v="1966"/>
  </r>
  <r>
    <x v="9"/>
    <x v="1"/>
    <n v="15700"/>
  </r>
  <r>
    <x v="9"/>
    <x v="0"/>
    <n v="31500"/>
  </r>
  <r>
    <x v="9"/>
    <x v="1"/>
    <n v="29700"/>
  </r>
  <r>
    <x v="9"/>
    <x v="0"/>
    <n v="26088"/>
  </r>
  <r>
    <x v="9"/>
    <x v="1"/>
    <n v="51800"/>
  </r>
  <r>
    <x v="9"/>
    <x v="3"/>
    <n v="11700"/>
  </r>
  <r>
    <x v="9"/>
    <x v="1"/>
    <n v="46700"/>
  </r>
  <r>
    <x v="9"/>
    <x v="3"/>
    <n v="3500"/>
  </r>
  <r>
    <x v="9"/>
    <x v="3"/>
    <n v="3100"/>
  </r>
  <r>
    <x v="9"/>
    <x v="3"/>
    <n v="481262"/>
  </r>
  <r>
    <x v="9"/>
    <x v="1"/>
    <n v="24800"/>
  </r>
  <r>
    <x v="9"/>
    <x v="3"/>
    <n v="8600"/>
  </r>
  <r>
    <x v="9"/>
    <x v="3"/>
    <n v="13500"/>
  </r>
  <r>
    <x v="9"/>
    <x v="1"/>
    <n v="11300"/>
  </r>
  <r>
    <x v="9"/>
    <x v="3"/>
    <n v="7000"/>
  </r>
  <r>
    <x v="9"/>
    <x v="3"/>
    <n v="13500"/>
  </r>
  <r>
    <x v="10"/>
    <x v="1"/>
    <n v="23900"/>
  </r>
  <r>
    <x v="10"/>
    <x v="0"/>
    <n v="38293"/>
  </r>
  <r>
    <x v="10"/>
    <x v="3"/>
    <n v="5321"/>
  </r>
  <r>
    <x v="10"/>
    <x v="3"/>
    <n v="2935"/>
  </r>
  <r>
    <x v="10"/>
    <x v="1"/>
    <n v="15000"/>
  </r>
  <r>
    <x v="10"/>
    <x v="3"/>
    <n v="1525"/>
  </r>
  <r>
    <x v="10"/>
    <x v="3"/>
    <n v="2956"/>
  </r>
  <r>
    <x v="10"/>
    <x v="3"/>
    <n v="2952"/>
  </r>
  <r>
    <x v="10"/>
    <x v="1"/>
    <n v="34300"/>
  </r>
  <r>
    <x v="10"/>
    <x v="3"/>
    <n v="5672"/>
  </r>
  <r>
    <x v="10"/>
    <x v="1"/>
    <n v="59700"/>
  </r>
  <r>
    <x v="10"/>
    <x v="0"/>
    <n v="1770"/>
  </r>
  <r>
    <x v="10"/>
    <x v="3"/>
    <m/>
  </r>
  <r>
    <x v="10"/>
    <x v="3"/>
    <m/>
  </r>
  <r>
    <x v="10"/>
    <x v="2"/>
    <m/>
  </r>
  <r>
    <x v="10"/>
    <x v="3"/>
    <m/>
  </r>
  <r>
    <x v="10"/>
    <x v="3"/>
    <m/>
  </r>
  <r>
    <x v="10"/>
    <x v="2"/>
    <n v="39794"/>
  </r>
  <r>
    <x v="10"/>
    <x v="1"/>
    <n v="22800"/>
  </r>
  <r>
    <x v="10"/>
    <x v="1"/>
    <n v="34300"/>
  </r>
  <r>
    <x v="11"/>
    <x v="2"/>
    <n v="10900"/>
  </r>
  <r>
    <x v="11"/>
    <x v="2"/>
    <n v="31000"/>
  </r>
  <r>
    <x v="11"/>
    <x v="0"/>
    <n v="1300"/>
  </r>
  <r>
    <x v="11"/>
    <x v="2"/>
    <n v="27000"/>
  </r>
  <r>
    <x v="11"/>
    <x v="2"/>
    <n v="2597"/>
  </r>
  <r>
    <x v="11"/>
    <x v="0"/>
    <n v="50000"/>
  </r>
  <r>
    <x v="11"/>
    <x v="2"/>
    <n v="72000"/>
  </r>
  <r>
    <x v="11"/>
    <x v="2"/>
    <n v="10700"/>
  </r>
  <r>
    <x v="11"/>
    <x v="2"/>
    <n v="125471"/>
  </r>
  <r>
    <x v="11"/>
    <x v="2"/>
    <n v="1920"/>
  </r>
  <r>
    <x v="11"/>
    <x v="2"/>
    <m/>
  </r>
  <r>
    <x v="11"/>
    <x v="2"/>
    <n v="58500"/>
  </r>
  <r>
    <x v="11"/>
    <x v="2"/>
    <n v="35000"/>
  </r>
  <r>
    <x v="11"/>
    <x v="2"/>
    <n v="79400"/>
  </r>
  <r>
    <x v="11"/>
    <x v="2"/>
    <n v="27800"/>
  </r>
  <r>
    <x v="11"/>
    <x v="2"/>
    <n v="8000"/>
  </r>
  <r>
    <x v="12"/>
    <x v="2"/>
    <n v="1171"/>
  </r>
  <r>
    <x v="12"/>
    <x v="1"/>
    <n v="4500"/>
  </r>
  <r>
    <x v="12"/>
    <x v="1"/>
    <n v="55600"/>
  </r>
  <r>
    <x v="12"/>
    <x v="1"/>
    <n v="16000"/>
  </r>
  <r>
    <x v="12"/>
    <x v="1"/>
    <n v="25400"/>
  </r>
  <r>
    <x v="12"/>
    <x v="2"/>
    <n v="1351"/>
  </r>
  <r>
    <x v="12"/>
    <x v="1"/>
    <n v="61600"/>
  </r>
  <r>
    <x v="12"/>
    <x v="1"/>
    <n v="31200"/>
  </r>
  <r>
    <x v="12"/>
    <x v="1"/>
    <n v="52700"/>
  </r>
  <r>
    <x v="12"/>
    <x v="2"/>
    <n v="3166"/>
  </r>
  <r>
    <x v="12"/>
    <x v="2"/>
    <n v="1867"/>
  </r>
  <r>
    <x v="12"/>
    <x v="2"/>
    <n v="1649"/>
  </r>
  <r>
    <x v="13"/>
    <x v="0"/>
    <n v="40700"/>
  </r>
  <r>
    <x v="13"/>
    <x v="2"/>
    <m/>
  </r>
  <r>
    <x v="13"/>
    <x v="0"/>
    <n v="1100"/>
  </r>
  <r>
    <x v="13"/>
    <x v="0"/>
    <n v="200"/>
  </r>
  <r>
    <x v="13"/>
    <x v="2"/>
    <n v="2000"/>
  </r>
  <r>
    <x v="13"/>
    <x v="0"/>
    <n v="3513"/>
  </r>
  <r>
    <x v="13"/>
    <x v="2"/>
    <m/>
  </r>
  <r>
    <x v="13"/>
    <x v="0"/>
    <n v="49100"/>
  </r>
  <r>
    <x v="13"/>
    <x v="0"/>
    <n v="14500"/>
  </r>
  <r>
    <x v="13"/>
    <x v="0"/>
    <n v="1112"/>
  </r>
  <r>
    <x v="13"/>
    <x v="2"/>
    <m/>
  </r>
  <r>
    <x v="14"/>
    <x v="2"/>
    <m/>
  </r>
  <r>
    <x v="14"/>
    <x v="2"/>
    <m/>
  </r>
  <r>
    <x v="14"/>
    <x v="2"/>
    <n v="7500"/>
  </r>
  <r>
    <x v="14"/>
    <x v="2"/>
    <m/>
  </r>
  <r>
    <x v="14"/>
    <x v="2"/>
    <n v="800"/>
  </r>
  <r>
    <x v="14"/>
    <x v="2"/>
    <m/>
  </r>
  <r>
    <x v="14"/>
    <x v="2"/>
    <m/>
  </r>
  <r>
    <x v="14"/>
    <x v="2"/>
    <m/>
  </r>
  <r>
    <x v="14"/>
    <x v="2"/>
    <m/>
  </r>
  <r>
    <x v="14"/>
    <x v="1"/>
    <m/>
  </r>
  <r>
    <x v="14"/>
    <x v="1"/>
    <n v="3100"/>
  </r>
  <r>
    <x v="14"/>
    <x v="1"/>
    <n v="14100"/>
  </r>
  <r>
    <x v="14"/>
    <x v="2"/>
    <m/>
  </r>
  <r>
    <x v="15"/>
    <x v="2"/>
    <n v="90000"/>
  </r>
  <r>
    <x v="15"/>
    <x v="2"/>
    <n v="300"/>
  </r>
  <r>
    <x v="9"/>
    <x v="3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3:E18" firstHeaderRow="1" firstDataRow="2" firstDataCol="1"/>
  <pivotFields count="3">
    <pivotField axis="axisRow" showAll="0">
      <items count="17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0"/>
        <item t="default"/>
      </items>
    </pivotField>
    <pivotField axis="axisCol" showAll="0">
      <items count="5">
        <item x="3"/>
        <item x="1"/>
        <item x="2"/>
        <item x="0"/>
        <item t="default"/>
      </items>
    </pivotField>
    <pivotField dataField="1" showAll="0"/>
  </pivotFields>
  <rowFields count="1">
    <field x="0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4">
    <i>
      <x/>
    </i>
    <i>
      <x v="1"/>
    </i>
    <i>
      <x v="2"/>
    </i>
    <i>
      <x v="3"/>
    </i>
  </colItems>
  <dataFields count="1">
    <dataField name="Sum of Area" fld="2" baseField="0" baseItem="0"/>
  </dataFields>
  <chartFormats count="5"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5"/>
  <sheetViews>
    <sheetView tabSelected="1" workbookViewId="0">
      <selection activeCell="M13" sqref="M13"/>
    </sheetView>
  </sheetViews>
  <sheetFormatPr defaultRowHeight="15"/>
  <cols>
    <col min="2" max="2" width="24" customWidth="1"/>
    <col min="3" max="3" width="16.85546875" customWidth="1"/>
    <col min="4" max="4" width="10.28515625" style="2" customWidth="1"/>
    <col min="5" max="5" width="10" style="2" customWidth="1"/>
    <col min="7" max="7" width="13.42578125" customWidth="1"/>
    <col min="8" max="8" width="14.85546875" customWidth="1"/>
    <col min="10" max="10" width="13.42578125" customWidth="1"/>
    <col min="11" max="11" width="12.85546875" customWidth="1"/>
    <col min="12" max="12" width="9.140625" customWidth="1"/>
    <col min="13" max="13" width="20.85546875" customWidth="1"/>
    <col min="14" max="14" width="11.5703125" customWidth="1"/>
  </cols>
  <sheetData>
    <row r="1" spans="2:14">
      <c r="B1" s="1" t="s">
        <v>0</v>
      </c>
      <c r="C1" s="1" t="s">
        <v>9</v>
      </c>
      <c r="D1" s="4" t="s">
        <v>10</v>
      </c>
      <c r="E1" s="4"/>
      <c r="F1" t="s">
        <v>5</v>
      </c>
      <c r="G1" s="1" t="s">
        <v>8</v>
      </c>
      <c r="H1" s="1" t="s">
        <v>7</v>
      </c>
      <c r="J1" s="5" t="s">
        <v>13</v>
      </c>
      <c r="K1" s="5" t="s">
        <v>14</v>
      </c>
      <c r="L1" s="1"/>
      <c r="M1" s="5" t="s">
        <v>11</v>
      </c>
      <c r="N1" s="5" t="s">
        <v>12</v>
      </c>
    </row>
    <row r="2" spans="2:14">
      <c r="C2" t="s">
        <v>1</v>
      </c>
      <c r="F2">
        <v>2006</v>
      </c>
      <c r="G2">
        <f>COUNTIF(B2:B205,"2006")</f>
        <v>3</v>
      </c>
      <c r="H2">
        <f>SUM(G$2:G2)</f>
        <v>3</v>
      </c>
      <c r="J2" t="s">
        <v>1</v>
      </c>
      <c r="K2">
        <f>COUNTIF(C2:C205,"Sud")</f>
        <v>48</v>
      </c>
      <c r="M2" s="3" t="s">
        <v>1</v>
      </c>
      <c r="N2">
        <f>SUMIF(C2:C205,"*Sud*",D2:D205)</f>
        <v>920810</v>
      </c>
    </row>
    <row r="3" spans="2:14">
      <c r="C3" t="s">
        <v>2</v>
      </c>
      <c r="D3" s="2">
        <v>600</v>
      </c>
      <c r="F3">
        <v>2007</v>
      </c>
      <c r="G3">
        <f>COUNTIF(B2:B205,"2007")</f>
        <v>10</v>
      </c>
      <c r="H3">
        <f>SUM(G$2:G3)</f>
        <v>13</v>
      </c>
      <c r="J3" t="s">
        <v>2</v>
      </c>
      <c r="K3">
        <f>COUNTIF(C2:C205,"Nord-Est")</f>
        <v>63</v>
      </c>
      <c r="M3" t="s">
        <v>2</v>
      </c>
      <c r="N3">
        <f>SUMIF(C2:C205,"*Nord-Est*",D2:D205)</f>
        <v>1135079</v>
      </c>
    </row>
    <row r="4" spans="2:14">
      <c r="C4" t="s">
        <v>2</v>
      </c>
      <c r="F4">
        <v>2008</v>
      </c>
      <c r="G4">
        <f>COUNTIF(B2:B205,"2008")</f>
        <v>16</v>
      </c>
      <c r="H4">
        <f>SUM(G$2:G4)</f>
        <v>29</v>
      </c>
      <c r="J4" t="s">
        <v>3</v>
      </c>
      <c r="K4">
        <f>COUNTIF(C2:C205,"Nord-Ouest")</f>
        <v>72</v>
      </c>
      <c r="M4" t="s">
        <v>3</v>
      </c>
      <c r="N4">
        <f>SUMIF(C2:C205,"*Nord-Ouest*",D2:D205)</f>
        <v>1185876</v>
      </c>
    </row>
    <row r="5" spans="2:14">
      <c r="C5" t="s">
        <v>2</v>
      </c>
      <c r="D5" s="2">
        <v>1000</v>
      </c>
      <c r="F5">
        <v>2009</v>
      </c>
      <c r="G5">
        <f>COUNTIF(B2:B205,"2009")</f>
        <v>6</v>
      </c>
      <c r="H5">
        <f>SUM(G$2:G5)</f>
        <v>35</v>
      </c>
      <c r="J5" t="s">
        <v>4</v>
      </c>
      <c r="K5">
        <f>COUNTIF(C2:C205,"Moyen-Ouest")</f>
        <v>21</v>
      </c>
      <c r="M5" t="s">
        <v>4</v>
      </c>
      <c r="N5">
        <f>SUMIF(C2:C205,"*Moyen-Ouest*",D2:D205)</f>
        <v>584152</v>
      </c>
    </row>
    <row r="6" spans="2:14">
      <c r="C6" t="s">
        <v>3</v>
      </c>
      <c r="F6">
        <v>2010</v>
      </c>
      <c r="G6">
        <f>COUNTIF(B2:B205,"2010")</f>
        <v>5</v>
      </c>
      <c r="H6">
        <f>SUM(G$2:G6)</f>
        <v>40</v>
      </c>
    </row>
    <row r="7" spans="2:14">
      <c r="C7" t="s">
        <v>2</v>
      </c>
      <c r="D7" s="2">
        <v>600</v>
      </c>
      <c r="F7">
        <v>2011</v>
      </c>
      <c r="G7">
        <f>COUNTIF(B2:B205,"2011")</f>
        <v>17</v>
      </c>
      <c r="H7">
        <f>SUM(G$2:G7)</f>
        <v>57</v>
      </c>
    </row>
    <row r="8" spans="2:14">
      <c r="C8" t="s">
        <v>2</v>
      </c>
      <c r="F8">
        <v>2012</v>
      </c>
      <c r="G8">
        <f>COUNTIF(B2:B205,"2012")</f>
        <v>20</v>
      </c>
      <c r="H8">
        <f>SUM(G$2:G8)</f>
        <v>77</v>
      </c>
    </row>
    <row r="9" spans="2:14">
      <c r="C9" t="s">
        <v>3</v>
      </c>
      <c r="F9">
        <v>2013</v>
      </c>
      <c r="G9">
        <f>COUNTIF(B2:B205,"2013")</f>
        <v>16</v>
      </c>
      <c r="H9">
        <f>SUM(G$2:G9)</f>
        <v>93</v>
      </c>
    </row>
    <row r="10" spans="2:14">
      <c r="C10" t="s">
        <v>3</v>
      </c>
      <c r="D10" s="2">
        <v>11400</v>
      </c>
      <c r="F10">
        <v>2014</v>
      </c>
      <c r="G10">
        <f>COUNTIF(B2:B205,"2014")</f>
        <v>12</v>
      </c>
      <c r="H10">
        <f>SUM(G$2:G10)</f>
        <v>105</v>
      </c>
    </row>
    <row r="11" spans="2:14">
      <c r="C11" t="s">
        <v>2</v>
      </c>
      <c r="D11" s="2">
        <v>700</v>
      </c>
      <c r="F11">
        <v>2015</v>
      </c>
      <c r="G11">
        <f>COUNTIF(B2:B205,"2015")</f>
        <v>11</v>
      </c>
      <c r="H11">
        <f>SUM(G$2:G11)</f>
        <v>116</v>
      </c>
    </row>
    <row r="12" spans="2:14">
      <c r="C12" t="s">
        <v>2</v>
      </c>
      <c r="F12">
        <v>2016</v>
      </c>
      <c r="G12">
        <f>COUNTIF(B2:B205,"2016")</f>
        <v>13</v>
      </c>
      <c r="H12">
        <f>SUM(G$2:G12)</f>
        <v>129</v>
      </c>
    </row>
    <row r="13" spans="2:14">
      <c r="C13" t="s">
        <v>2</v>
      </c>
      <c r="D13" s="2">
        <v>100</v>
      </c>
      <c r="F13">
        <v>2017</v>
      </c>
      <c r="G13">
        <f>COUNTIF(B2:B205,"2017")</f>
        <v>2</v>
      </c>
      <c r="H13">
        <f>SUM(G$2:G13)</f>
        <v>131</v>
      </c>
    </row>
    <row r="14" spans="2:14">
      <c r="C14" t="s">
        <v>2</v>
      </c>
      <c r="F14" s="3" t="s">
        <v>6</v>
      </c>
      <c r="G14">
        <f>COUNTIF(B2:B205,"")</f>
        <v>63</v>
      </c>
    </row>
    <row r="15" spans="2:14">
      <c r="C15" t="s">
        <v>2</v>
      </c>
      <c r="D15" s="2">
        <v>100</v>
      </c>
    </row>
    <row r="16" spans="2:14">
      <c r="C16" t="s">
        <v>2</v>
      </c>
    </row>
    <row r="17" spans="3:4">
      <c r="C17" t="s">
        <v>3</v>
      </c>
    </row>
    <row r="18" spans="3:4">
      <c r="C18" t="s">
        <v>1</v>
      </c>
      <c r="D18" s="2">
        <v>4500</v>
      </c>
    </row>
    <row r="19" spans="3:4">
      <c r="C19" t="s">
        <v>2</v>
      </c>
    </row>
    <row r="20" spans="3:4">
      <c r="C20" t="s">
        <v>3</v>
      </c>
      <c r="D20" s="2">
        <v>72000</v>
      </c>
    </row>
    <row r="21" spans="3:4">
      <c r="C21" t="s">
        <v>1</v>
      </c>
      <c r="D21" s="2">
        <v>400</v>
      </c>
    </row>
    <row r="22" spans="3:4">
      <c r="C22" t="s">
        <v>2</v>
      </c>
    </row>
    <row r="23" spans="3:4">
      <c r="C23" t="s">
        <v>3</v>
      </c>
    </row>
    <row r="24" spans="3:4">
      <c r="C24" t="s">
        <v>3</v>
      </c>
    </row>
    <row r="25" spans="3:4">
      <c r="C25" t="s">
        <v>1</v>
      </c>
      <c r="D25" s="2">
        <v>60</v>
      </c>
    </row>
    <row r="26" spans="3:4">
      <c r="C26" t="s">
        <v>1</v>
      </c>
      <c r="D26" s="2">
        <v>16896</v>
      </c>
    </row>
    <row r="27" spans="3:4">
      <c r="C27" t="s">
        <v>2</v>
      </c>
      <c r="D27" s="2">
        <v>400</v>
      </c>
    </row>
    <row r="28" spans="3:4">
      <c r="C28" t="s">
        <v>2</v>
      </c>
    </row>
    <row r="29" spans="3:4">
      <c r="C29" t="s">
        <v>3</v>
      </c>
      <c r="D29" s="2">
        <v>5600</v>
      </c>
    </row>
    <row r="30" spans="3:4">
      <c r="C30" t="s">
        <v>1</v>
      </c>
    </row>
    <row r="31" spans="3:4">
      <c r="C31" t="s">
        <v>1</v>
      </c>
      <c r="D31" s="2">
        <v>16896</v>
      </c>
    </row>
    <row r="32" spans="3:4">
      <c r="C32" t="s">
        <v>2</v>
      </c>
      <c r="D32" s="2">
        <v>800</v>
      </c>
    </row>
    <row r="33" spans="3:4">
      <c r="C33" t="s">
        <v>2</v>
      </c>
    </row>
    <row r="34" spans="3:4">
      <c r="C34" t="s">
        <v>3</v>
      </c>
    </row>
    <row r="35" spans="3:4">
      <c r="C35" t="s">
        <v>4</v>
      </c>
      <c r="D35" s="2">
        <v>5682</v>
      </c>
    </row>
    <row r="36" spans="3:4">
      <c r="C36" t="s">
        <v>2</v>
      </c>
      <c r="D36" s="2">
        <v>400</v>
      </c>
    </row>
    <row r="37" spans="3:4">
      <c r="C37" t="s">
        <v>2</v>
      </c>
    </row>
    <row r="38" spans="3:4">
      <c r="C38" t="s">
        <v>3</v>
      </c>
    </row>
    <row r="39" spans="3:4">
      <c r="C39" t="s">
        <v>1</v>
      </c>
      <c r="D39" s="2">
        <v>3206</v>
      </c>
    </row>
    <row r="40" spans="3:4">
      <c r="C40" t="s">
        <v>2</v>
      </c>
      <c r="D40" s="2">
        <v>400</v>
      </c>
    </row>
    <row r="41" spans="3:4">
      <c r="C41" t="s">
        <v>2</v>
      </c>
    </row>
    <row r="42" spans="3:4">
      <c r="C42" t="s">
        <v>1</v>
      </c>
      <c r="D42" s="2">
        <v>20000</v>
      </c>
    </row>
    <row r="43" spans="3:4">
      <c r="C43" t="s">
        <v>3</v>
      </c>
      <c r="D43" s="2">
        <v>3642</v>
      </c>
    </row>
    <row r="44" spans="3:4">
      <c r="C44" t="s">
        <v>3</v>
      </c>
      <c r="D44" s="2">
        <v>40700</v>
      </c>
    </row>
    <row r="45" spans="3:4">
      <c r="C45" t="s">
        <v>2</v>
      </c>
      <c r="D45" s="2">
        <v>200</v>
      </c>
    </row>
    <row r="46" spans="3:4">
      <c r="C46" t="s">
        <v>2</v>
      </c>
    </row>
    <row r="47" spans="3:4">
      <c r="C47" t="s">
        <v>1</v>
      </c>
    </row>
    <row r="48" spans="3:4">
      <c r="C48" t="s">
        <v>3</v>
      </c>
      <c r="D48" s="2">
        <v>3541</v>
      </c>
    </row>
    <row r="49" spans="3:4">
      <c r="C49" t="s">
        <v>2</v>
      </c>
      <c r="D49" s="2">
        <v>0</v>
      </c>
    </row>
    <row r="50" spans="3:4">
      <c r="C50" t="s">
        <v>2</v>
      </c>
    </row>
    <row r="51" spans="3:4">
      <c r="C51" t="s">
        <v>3</v>
      </c>
      <c r="D51" s="2">
        <v>4803</v>
      </c>
    </row>
    <row r="52" spans="3:4">
      <c r="C52" t="s">
        <v>2</v>
      </c>
      <c r="D52" s="2">
        <v>300</v>
      </c>
    </row>
    <row r="53" spans="3:4">
      <c r="C53" t="s">
        <v>2</v>
      </c>
    </row>
    <row r="54" spans="3:4">
      <c r="C54" t="s">
        <v>2</v>
      </c>
    </row>
    <row r="55" spans="3:4">
      <c r="C55" t="s">
        <v>3</v>
      </c>
      <c r="D55" s="2">
        <v>24800</v>
      </c>
    </row>
    <row r="56" spans="3:4">
      <c r="C56" t="s">
        <v>1</v>
      </c>
      <c r="D56" s="2">
        <v>2138</v>
      </c>
    </row>
    <row r="57" spans="3:4">
      <c r="C57" t="s">
        <v>2</v>
      </c>
      <c r="D57" s="2">
        <v>100</v>
      </c>
    </row>
    <row r="58" spans="3:4">
      <c r="C58" t="s">
        <v>2</v>
      </c>
    </row>
    <row r="59" spans="3:4">
      <c r="C59" t="s">
        <v>2</v>
      </c>
    </row>
    <row r="60" spans="3:4">
      <c r="C60" t="s">
        <v>3</v>
      </c>
      <c r="D60" s="2">
        <v>81000</v>
      </c>
    </row>
    <row r="61" spans="3:4">
      <c r="C61" t="s">
        <v>2</v>
      </c>
      <c r="D61" s="2">
        <v>100</v>
      </c>
    </row>
    <row r="62" spans="3:4">
      <c r="C62" t="s">
        <v>2</v>
      </c>
    </row>
    <row r="63" spans="3:4">
      <c r="C63" t="s">
        <v>2</v>
      </c>
      <c r="D63" s="2">
        <v>30000</v>
      </c>
    </row>
    <row r="64" spans="3:4">
      <c r="C64" t="s">
        <v>3</v>
      </c>
      <c r="D64" s="2">
        <v>80000</v>
      </c>
    </row>
    <row r="65" spans="2:4">
      <c r="B65" s="2">
        <v>0</v>
      </c>
      <c r="C65" t="s">
        <v>1</v>
      </c>
      <c r="D65" s="2">
        <v>43000</v>
      </c>
    </row>
    <row r="66" spans="2:4">
      <c r="B66" s="2">
        <v>2000</v>
      </c>
      <c r="C66" t="s">
        <v>3</v>
      </c>
      <c r="D66" s="2">
        <v>2000</v>
      </c>
    </row>
    <row r="67" spans="2:4">
      <c r="B67" s="2">
        <v>2005</v>
      </c>
      <c r="C67" t="s">
        <v>1</v>
      </c>
      <c r="D67" s="2">
        <v>7192</v>
      </c>
    </row>
    <row r="68" spans="2:4">
      <c r="B68" s="2">
        <v>2005</v>
      </c>
      <c r="C68" t="s">
        <v>1</v>
      </c>
      <c r="D68" s="2">
        <v>2360</v>
      </c>
    </row>
    <row r="69" spans="2:4">
      <c r="B69" s="2">
        <v>2005</v>
      </c>
      <c r="C69" t="s">
        <v>1</v>
      </c>
      <c r="D69" s="2">
        <v>3439</v>
      </c>
    </row>
    <row r="70" spans="2:4">
      <c r="B70" s="2">
        <v>2005</v>
      </c>
      <c r="C70" t="s">
        <v>3</v>
      </c>
      <c r="D70" s="2">
        <v>3763</v>
      </c>
    </row>
    <row r="71" spans="2:4">
      <c r="B71" s="2">
        <v>2005</v>
      </c>
      <c r="C71" t="s">
        <v>1</v>
      </c>
      <c r="D71" s="2">
        <v>2546</v>
      </c>
    </row>
    <row r="72" spans="2:4">
      <c r="B72" s="2">
        <v>2005</v>
      </c>
      <c r="C72" t="s">
        <v>1</v>
      </c>
      <c r="D72" s="2">
        <v>4159</v>
      </c>
    </row>
    <row r="73" spans="2:4">
      <c r="B73" s="2">
        <v>2005</v>
      </c>
      <c r="C73" t="s">
        <v>1</v>
      </c>
      <c r="D73" s="2">
        <v>1263</v>
      </c>
    </row>
    <row r="74" spans="2:4">
      <c r="B74" s="2">
        <v>2005</v>
      </c>
      <c r="C74" t="s">
        <v>1</v>
      </c>
      <c r="D74" s="2">
        <v>2027</v>
      </c>
    </row>
    <row r="75" spans="2:4">
      <c r="B75" s="2">
        <v>2006</v>
      </c>
      <c r="C75" t="s">
        <v>1</v>
      </c>
      <c r="D75" s="2">
        <v>63985</v>
      </c>
    </row>
    <row r="76" spans="2:4">
      <c r="B76" s="2">
        <v>2006</v>
      </c>
      <c r="C76" t="s">
        <v>4</v>
      </c>
      <c r="D76" s="2">
        <v>13947</v>
      </c>
    </row>
    <row r="77" spans="2:4">
      <c r="B77" s="2">
        <v>2006</v>
      </c>
      <c r="C77" t="s">
        <v>2</v>
      </c>
      <c r="D77" s="2">
        <v>3900</v>
      </c>
    </row>
    <row r="78" spans="2:4">
      <c r="B78" s="2">
        <v>2007</v>
      </c>
      <c r="C78" t="s">
        <v>1</v>
      </c>
      <c r="D78" s="2">
        <v>1300</v>
      </c>
    </row>
    <row r="79" spans="2:4">
      <c r="B79" s="2">
        <v>2007</v>
      </c>
      <c r="C79" t="s">
        <v>1</v>
      </c>
      <c r="D79" s="2">
        <v>15640</v>
      </c>
    </row>
    <row r="80" spans="2:4">
      <c r="B80" s="2">
        <v>2007</v>
      </c>
      <c r="C80" t="s">
        <v>1</v>
      </c>
      <c r="D80" s="2">
        <v>10911</v>
      </c>
    </row>
    <row r="81" spans="2:4">
      <c r="B81" s="2">
        <v>2007</v>
      </c>
      <c r="C81" t="s">
        <v>3</v>
      </c>
      <c r="D81" s="2">
        <v>14000</v>
      </c>
    </row>
    <row r="82" spans="2:4">
      <c r="B82" s="2">
        <v>2007</v>
      </c>
      <c r="C82" t="s">
        <v>3</v>
      </c>
      <c r="D82" s="2">
        <v>32600</v>
      </c>
    </row>
    <row r="83" spans="2:4">
      <c r="B83" s="2">
        <v>2007</v>
      </c>
      <c r="C83" t="s">
        <v>1</v>
      </c>
      <c r="D83" s="2">
        <v>20000</v>
      </c>
    </row>
    <row r="84" spans="2:4">
      <c r="B84" s="2">
        <v>2007</v>
      </c>
      <c r="C84" t="s">
        <v>1</v>
      </c>
      <c r="D84" s="2">
        <v>14500</v>
      </c>
    </row>
    <row r="85" spans="2:4">
      <c r="B85" s="2">
        <v>2007</v>
      </c>
      <c r="C85" t="s">
        <v>1</v>
      </c>
      <c r="D85" s="2">
        <v>99800</v>
      </c>
    </row>
    <row r="86" spans="2:4">
      <c r="B86" s="2">
        <v>2007</v>
      </c>
      <c r="C86" t="s">
        <v>1</v>
      </c>
      <c r="D86" s="2">
        <v>40000</v>
      </c>
    </row>
    <row r="87" spans="2:4">
      <c r="B87" s="2">
        <v>2007</v>
      </c>
      <c r="C87" t="s">
        <v>1</v>
      </c>
      <c r="D87" s="2">
        <v>2250</v>
      </c>
    </row>
    <row r="88" spans="2:4">
      <c r="B88" s="2">
        <v>2008</v>
      </c>
      <c r="C88" t="s">
        <v>3</v>
      </c>
      <c r="D88" s="2">
        <v>48200</v>
      </c>
    </row>
    <row r="89" spans="2:4">
      <c r="B89" s="2">
        <v>2008</v>
      </c>
      <c r="C89" t="s">
        <v>3</v>
      </c>
      <c r="D89" s="2">
        <v>1639</v>
      </c>
    </row>
    <row r="90" spans="2:4">
      <c r="B90" s="2">
        <v>2008</v>
      </c>
      <c r="C90" t="s">
        <v>3</v>
      </c>
      <c r="D90" s="2">
        <v>1000</v>
      </c>
    </row>
    <row r="91" spans="2:4">
      <c r="B91" s="2">
        <v>2008</v>
      </c>
      <c r="C91" t="s">
        <v>1</v>
      </c>
      <c r="D91" s="2">
        <v>6041</v>
      </c>
    </row>
    <row r="92" spans="2:4">
      <c r="B92" s="2">
        <v>2008</v>
      </c>
      <c r="C92" t="s">
        <v>3</v>
      </c>
      <c r="D92" s="2">
        <v>600</v>
      </c>
    </row>
    <row r="93" spans="2:4">
      <c r="B93" s="2">
        <v>2008</v>
      </c>
      <c r="C93" t="s">
        <v>1</v>
      </c>
      <c r="D93" s="2">
        <v>71600</v>
      </c>
    </row>
    <row r="94" spans="2:4">
      <c r="B94" s="2">
        <v>2008</v>
      </c>
      <c r="C94" t="s">
        <v>3</v>
      </c>
      <c r="D94" s="2">
        <v>600</v>
      </c>
    </row>
    <row r="95" spans="2:4">
      <c r="B95" s="2">
        <v>2008</v>
      </c>
      <c r="C95" t="s">
        <v>1</v>
      </c>
      <c r="D95" s="2">
        <v>1680</v>
      </c>
    </row>
    <row r="96" spans="2:4">
      <c r="B96" s="2">
        <v>2008</v>
      </c>
      <c r="C96" t="s">
        <v>3</v>
      </c>
      <c r="D96" s="2">
        <v>500</v>
      </c>
    </row>
    <row r="97" spans="2:4">
      <c r="B97" s="2">
        <v>2008</v>
      </c>
      <c r="C97" t="s">
        <v>3</v>
      </c>
      <c r="D97" s="2">
        <v>700</v>
      </c>
    </row>
    <row r="98" spans="2:4">
      <c r="B98" s="2">
        <v>2008</v>
      </c>
      <c r="C98" t="s">
        <v>3</v>
      </c>
      <c r="D98" s="2">
        <v>800</v>
      </c>
    </row>
    <row r="99" spans="2:4">
      <c r="B99" s="2">
        <v>2008</v>
      </c>
      <c r="C99" t="s">
        <v>3</v>
      </c>
      <c r="D99" s="2">
        <v>61400</v>
      </c>
    </row>
    <row r="100" spans="2:4">
      <c r="B100" s="2">
        <v>2008</v>
      </c>
      <c r="C100" t="s">
        <v>3</v>
      </c>
      <c r="D100" s="2">
        <v>29500</v>
      </c>
    </row>
    <row r="101" spans="2:4">
      <c r="B101" s="2">
        <v>2008</v>
      </c>
      <c r="C101" t="s">
        <v>1</v>
      </c>
      <c r="D101" s="2">
        <v>59000</v>
      </c>
    </row>
    <row r="102" spans="2:4">
      <c r="B102" s="2">
        <v>2008</v>
      </c>
      <c r="C102" t="s">
        <v>3</v>
      </c>
      <c r="D102" s="2">
        <v>17500</v>
      </c>
    </row>
    <row r="103" spans="2:4">
      <c r="B103" s="2">
        <v>2008</v>
      </c>
      <c r="C103" t="s">
        <v>1</v>
      </c>
      <c r="D103" s="2">
        <v>43400</v>
      </c>
    </row>
    <row r="104" spans="2:4">
      <c r="B104" s="2">
        <v>2009</v>
      </c>
      <c r="C104" t="s">
        <v>2</v>
      </c>
      <c r="D104" s="2">
        <v>15400</v>
      </c>
    </row>
    <row r="105" spans="2:4">
      <c r="B105" s="2">
        <v>2009</v>
      </c>
      <c r="C105" t="s">
        <v>2</v>
      </c>
      <c r="D105" s="2">
        <v>18000</v>
      </c>
    </row>
    <row r="106" spans="2:4">
      <c r="B106" s="2">
        <v>2009</v>
      </c>
      <c r="C106" t="s">
        <v>2</v>
      </c>
      <c r="D106" s="2">
        <v>20800</v>
      </c>
    </row>
    <row r="107" spans="2:4">
      <c r="B107" s="2">
        <v>2009</v>
      </c>
      <c r="C107" t="s">
        <v>2</v>
      </c>
      <c r="D107" s="2">
        <v>30100</v>
      </c>
    </row>
    <row r="108" spans="2:4">
      <c r="B108" s="2">
        <v>2009</v>
      </c>
      <c r="C108" t="s">
        <v>2</v>
      </c>
      <c r="D108" s="2">
        <v>69100</v>
      </c>
    </row>
    <row r="109" spans="2:4">
      <c r="B109" s="2">
        <v>2009</v>
      </c>
      <c r="C109" t="s">
        <v>2</v>
      </c>
      <c r="D109" s="2">
        <v>307779</v>
      </c>
    </row>
    <row r="110" spans="2:4">
      <c r="B110" s="2">
        <v>2010</v>
      </c>
      <c r="C110" t="s">
        <v>3</v>
      </c>
      <c r="D110" s="2">
        <v>1736</v>
      </c>
    </row>
    <row r="111" spans="2:4">
      <c r="B111" s="2">
        <v>2010</v>
      </c>
      <c r="C111" t="s">
        <v>1</v>
      </c>
      <c r="D111" s="2">
        <v>81445</v>
      </c>
    </row>
    <row r="112" spans="2:4">
      <c r="B112" s="2">
        <v>2010</v>
      </c>
      <c r="C112" t="s">
        <v>1</v>
      </c>
    </row>
    <row r="113" spans="2:4">
      <c r="B113" s="2">
        <v>2010</v>
      </c>
      <c r="C113" t="s">
        <v>3</v>
      </c>
    </row>
    <row r="114" spans="2:4">
      <c r="B114" s="2">
        <v>2010</v>
      </c>
      <c r="C114" t="s">
        <v>3</v>
      </c>
      <c r="D114" s="2">
        <v>1966</v>
      </c>
    </row>
    <row r="115" spans="2:4">
      <c r="B115" s="2">
        <v>2011</v>
      </c>
      <c r="C115" t="s">
        <v>2</v>
      </c>
      <c r="D115" s="2">
        <v>15700</v>
      </c>
    </row>
    <row r="116" spans="2:4">
      <c r="B116" s="2">
        <v>2011</v>
      </c>
      <c r="C116" t="s">
        <v>1</v>
      </c>
      <c r="D116" s="2">
        <v>31500</v>
      </c>
    </row>
    <row r="117" spans="2:4">
      <c r="B117" s="2">
        <v>2011</v>
      </c>
      <c r="C117" t="s">
        <v>2</v>
      </c>
      <c r="D117" s="2">
        <v>29700</v>
      </c>
    </row>
    <row r="118" spans="2:4">
      <c r="B118" s="2">
        <v>2011</v>
      </c>
      <c r="C118" t="s">
        <v>1</v>
      </c>
      <c r="D118" s="2">
        <v>26088</v>
      </c>
    </row>
    <row r="119" spans="2:4">
      <c r="B119" s="2">
        <v>2011</v>
      </c>
      <c r="C119" t="s">
        <v>2</v>
      </c>
      <c r="D119" s="2">
        <v>51800</v>
      </c>
    </row>
    <row r="120" spans="2:4">
      <c r="B120" s="2">
        <v>2011</v>
      </c>
      <c r="C120" t="s">
        <v>4</v>
      </c>
      <c r="D120" s="2">
        <v>11700</v>
      </c>
    </row>
    <row r="121" spans="2:4">
      <c r="B121" s="2">
        <v>2011</v>
      </c>
      <c r="C121" t="s">
        <v>2</v>
      </c>
      <c r="D121" s="2">
        <v>46700</v>
      </c>
    </row>
    <row r="122" spans="2:4">
      <c r="B122" s="2">
        <v>2011</v>
      </c>
      <c r="C122" t="s">
        <v>4</v>
      </c>
      <c r="D122" s="2">
        <v>3500</v>
      </c>
    </row>
    <row r="123" spans="2:4">
      <c r="B123" s="2">
        <v>2011</v>
      </c>
      <c r="C123" t="s">
        <v>4</v>
      </c>
      <c r="D123" s="2">
        <v>3100</v>
      </c>
    </row>
    <row r="124" spans="2:4">
      <c r="B124" s="2">
        <v>2011</v>
      </c>
      <c r="C124" t="s">
        <v>4</v>
      </c>
      <c r="D124" s="2">
        <v>481262</v>
      </c>
    </row>
    <row r="125" spans="2:4">
      <c r="B125" s="2">
        <v>2011</v>
      </c>
      <c r="C125" t="s">
        <v>2</v>
      </c>
      <c r="D125" s="2">
        <v>24800</v>
      </c>
    </row>
    <row r="126" spans="2:4">
      <c r="B126" s="2">
        <v>2011</v>
      </c>
      <c r="C126" t="s">
        <v>4</v>
      </c>
      <c r="D126" s="2">
        <v>8600</v>
      </c>
    </row>
    <row r="127" spans="2:4">
      <c r="B127" s="2">
        <v>2011</v>
      </c>
      <c r="C127" t="s">
        <v>4</v>
      </c>
      <c r="D127" s="2">
        <v>13500</v>
      </c>
    </row>
    <row r="128" spans="2:4">
      <c r="B128" s="2">
        <v>2011</v>
      </c>
      <c r="C128" t="s">
        <v>2</v>
      </c>
      <c r="D128" s="2">
        <v>11300</v>
      </c>
    </row>
    <row r="129" spans="2:4">
      <c r="B129" s="2">
        <v>2011</v>
      </c>
      <c r="C129" t="s">
        <v>4</v>
      </c>
      <c r="D129" s="2">
        <v>7000</v>
      </c>
    </row>
    <row r="130" spans="2:4">
      <c r="B130" s="2">
        <v>2011</v>
      </c>
      <c r="C130" t="s">
        <v>4</v>
      </c>
      <c r="D130" s="2">
        <v>13500</v>
      </c>
    </row>
    <row r="131" spans="2:4">
      <c r="B131" s="2">
        <v>2012</v>
      </c>
      <c r="C131" t="s">
        <v>2</v>
      </c>
      <c r="D131" s="2">
        <v>23900</v>
      </c>
    </row>
    <row r="132" spans="2:4">
      <c r="B132" s="2">
        <v>2012</v>
      </c>
      <c r="C132" t="s">
        <v>1</v>
      </c>
      <c r="D132" s="2">
        <v>38293</v>
      </c>
    </row>
    <row r="133" spans="2:4">
      <c r="B133" s="2">
        <v>2012</v>
      </c>
      <c r="C133" t="s">
        <v>4</v>
      </c>
      <c r="D133" s="2">
        <v>5321</v>
      </c>
    </row>
    <row r="134" spans="2:4">
      <c r="B134" s="2">
        <v>2012</v>
      </c>
      <c r="C134" t="s">
        <v>4</v>
      </c>
      <c r="D134" s="2">
        <v>2935</v>
      </c>
    </row>
    <row r="135" spans="2:4">
      <c r="B135" s="2">
        <v>2012</v>
      </c>
      <c r="C135" t="s">
        <v>2</v>
      </c>
      <c r="D135" s="2">
        <v>15000</v>
      </c>
    </row>
    <row r="136" spans="2:4">
      <c r="B136" s="2">
        <v>2012</v>
      </c>
      <c r="C136" t="s">
        <v>4</v>
      </c>
      <c r="D136" s="2">
        <v>1525</v>
      </c>
    </row>
    <row r="137" spans="2:4">
      <c r="B137" s="2">
        <v>2012</v>
      </c>
      <c r="C137" t="s">
        <v>4</v>
      </c>
      <c r="D137" s="2">
        <v>2956</v>
      </c>
    </row>
    <row r="138" spans="2:4">
      <c r="B138" s="2">
        <v>2012</v>
      </c>
      <c r="C138" t="s">
        <v>4</v>
      </c>
      <c r="D138" s="2">
        <v>2952</v>
      </c>
    </row>
    <row r="139" spans="2:4">
      <c r="B139" s="2">
        <v>2012</v>
      </c>
      <c r="C139" t="s">
        <v>2</v>
      </c>
      <c r="D139" s="2">
        <v>34300</v>
      </c>
    </row>
    <row r="140" spans="2:4">
      <c r="B140" s="2">
        <v>2012</v>
      </c>
      <c r="C140" t="s">
        <v>4</v>
      </c>
      <c r="D140" s="2">
        <v>5672</v>
      </c>
    </row>
    <row r="141" spans="2:4">
      <c r="B141" s="2">
        <v>2012</v>
      </c>
      <c r="C141" t="s">
        <v>2</v>
      </c>
      <c r="D141" s="2">
        <v>59700</v>
      </c>
    </row>
    <row r="142" spans="2:4">
      <c r="B142" s="2">
        <v>2012</v>
      </c>
      <c r="C142" t="s">
        <v>1</v>
      </c>
      <c r="D142" s="2">
        <v>1770</v>
      </c>
    </row>
    <row r="143" spans="2:4">
      <c r="B143" s="2">
        <v>2012</v>
      </c>
      <c r="C143" t="s">
        <v>4</v>
      </c>
    </row>
    <row r="144" spans="2:4">
      <c r="B144" s="2">
        <v>2012</v>
      </c>
      <c r="C144" t="s">
        <v>4</v>
      </c>
    </row>
    <row r="145" spans="2:4">
      <c r="B145" s="2">
        <v>2012</v>
      </c>
      <c r="C145" t="s">
        <v>3</v>
      </c>
    </row>
    <row r="146" spans="2:4">
      <c r="B146" s="2">
        <v>2012</v>
      </c>
      <c r="C146" t="s">
        <v>4</v>
      </c>
    </row>
    <row r="147" spans="2:4">
      <c r="B147" s="2">
        <v>2012</v>
      </c>
      <c r="C147" t="s">
        <v>4</v>
      </c>
    </row>
    <row r="148" spans="2:4">
      <c r="B148" s="2">
        <v>2012</v>
      </c>
      <c r="C148" t="s">
        <v>3</v>
      </c>
      <c r="D148" s="2">
        <v>39794</v>
      </c>
    </row>
    <row r="149" spans="2:4">
      <c r="B149" s="2">
        <v>2012</v>
      </c>
      <c r="C149" t="s">
        <v>2</v>
      </c>
      <c r="D149" s="2">
        <v>22800</v>
      </c>
    </row>
    <row r="150" spans="2:4">
      <c r="B150" s="2">
        <v>2012</v>
      </c>
      <c r="C150" t="s">
        <v>2</v>
      </c>
      <c r="D150" s="2">
        <v>34300</v>
      </c>
    </row>
    <row r="151" spans="2:4">
      <c r="B151" s="2">
        <v>2013</v>
      </c>
      <c r="C151" t="s">
        <v>3</v>
      </c>
      <c r="D151" s="2">
        <v>10900</v>
      </c>
    </row>
    <row r="152" spans="2:4">
      <c r="B152" s="2">
        <v>2013</v>
      </c>
      <c r="C152" t="s">
        <v>3</v>
      </c>
      <c r="D152" s="2">
        <v>31000</v>
      </c>
    </row>
    <row r="153" spans="2:4">
      <c r="B153" s="2">
        <v>2013</v>
      </c>
      <c r="C153" t="s">
        <v>1</v>
      </c>
      <c r="D153" s="2">
        <v>1300</v>
      </c>
    </row>
    <row r="154" spans="2:4">
      <c r="B154" s="2">
        <v>2013</v>
      </c>
      <c r="C154" t="s">
        <v>3</v>
      </c>
      <c r="D154" s="2">
        <v>27000</v>
      </c>
    </row>
    <row r="155" spans="2:4">
      <c r="B155" s="2">
        <v>2013</v>
      </c>
      <c r="C155" t="s">
        <v>3</v>
      </c>
      <c r="D155" s="2">
        <v>2597</v>
      </c>
    </row>
    <row r="156" spans="2:4">
      <c r="B156" s="2">
        <v>2013</v>
      </c>
      <c r="C156" t="s">
        <v>1</v>
      </c>
      <c r="D156" s="2">
        <v>50000</v>
      </c>
    </row>
    <row r="157" spans="2:4">
      <c r="B157" s="2">
        <v>2013</v>
      </c>
      <c r="C157" t="s">
        <v>3</v>
      </c>
      <c r="D157" s="2">
        <v>72000</v>
      </c>
    </row>
    <row r="158" spans="2:4">
      <c r="B158" s="2">
        <v>2013</v>
      </c>
      <c r="C158" t="s">
        <v>3</v>
      </c>
      <c r="D158" s="2">
        <v>10700</v>
      </c>
    </row>
    <row r="159" spans="2:4">
      <c r="B159" s="2">
        <v>2013</v>
      </c>
      <c r="C159" t="s">
        <v>3</v>
      </c>
      <c r="D159" s="2">
        <v>125471</v>
      </c>
    </row>
    <row r="160" spans="2:4">
      <c r="B160" s="2">
        <v>2013</v>
      </c>
      <c r="C160" t="s">
        <v>3</v>
      </c>
      <c r="D160" s="2">
        <v>1920</v>
      </c>
    </row>
    <row r="161" spans="2:4">
      <c r="B161" s="2">
        <v>2013</v>
      </c>
      <c r="C161" t="s">
        <v>3</v>
      </c>
    </row>
    <row r="162" spans="2:4">
      <c r="B162" s="2">
        <v>2013</v>
      </c>
      <c r="C162" t="s">
        <v>3</v>
      </c>
      <c r="D162" s="2">
        <v>58500</v>
      </c>
    </row>
    <row r="163" spans="2:4">
      <c r="B163" s="2">
        <v>2013</v>
      </c>
      <c r="C163" t="s">
        <v>3</v>
      </c>
      <c r="D163" s="2">
        <v>35000</v>
      </c>
    </row>
    <row r="164" spans="2:4">
      <c r="B164" s="2">
        <v>2013</v>
      </c>
      <c r="C164" t="s">
        <v>3</v>
      </c>
      <c r="D164" s="2">
        <v>79400</v>
      </c>
    </row>
    <row r="165" spans="2:4">
      <c r="B165" s="2">
        <v>2013</v>
      </c>
      <c r="C165" t="s">
        <v>3</v>
      </c>
      <c r="D165" s="2">
        <v>27800</v>
      </c>
    </row>
    <row r="166" spans="2:4">
      <c r="B166" s="2">
        <v>2013</v>
      </c>
      <c r="C166" t="s">
        <v>3</v>
      </c>
      <c r="D166" s="2">
        <v>8000</v>
      </c>
    </row>
    <row r="167" spans="2:4">
      <c r="B167" s="2">
        <v>2014</v>
      </c>
      <c r="C167" t="s">
        <v>3</v>
      </c>
      <c r="D167" s="2">
        <v>1171</v>
      </c>
    </row>
    <row r="168" spans="2:4">
      <c r="B168" s="2">
        <v>2014</v>
      </c>
      <c r="C168" t="s">
        <v>2</v>
      </c>
      <c r="D168" s="2">
        <v>4500</v>
      </c>
    </row>
    <row r="169" spans="2:4">
      <c r="B169" s="2">
        <v>2014</v>
      </c>
      <c r="C169" t="s">
        <v>2</v>
      </c>
      <c r="D169" s="2">
        <v>55600</v>
      </c>
    </row>
    <row r="170" spans="2:4">
      <c r="B170" s="2">
        <v>2014</v>
      </c>
      <c r="C170" t="s">
        <v>2</v>
      </c>
      <c r="D170" s="2">
        <v>16000</v>
      </c>
    </row>
    <row r="171" spans="2:4">
      <c r="B171" s="2">
        <v>2014</v>
      </c>
      <c r="C171" t="s">
        <v>2</v>
      </c>
      <c r="D171" s="2">
        <v>25400</v>
      </c>
    </row>
    <row r="172" spans="2:4">
      <c r="B172" s="2">
        <v>2014</v>
      </c>
      <c r="C172" t="s">
        <v>3</v>
      </c>
      <c r="D172" s="2">
        <v>1351</v>
      </c>
    </row>
    <row r="173" spans="2:4">
      <c r="B173" s="2">
        <v>2014</v>
      </c>
      <c r="C173" t="s">
        <v>2</v>
      </c>
      <c r="D173" s="2">
        <v>61600</v>
      </c>
    </row>
    <row r="174" spans="2:4">
      <c r="B174" s="2">
        <v>2014</v>
      </c>
      <c r="C174" t="s">
        <v>2</v>
      </c>
      <c r="D174" s="2">
        <v>31200</v>
      </c>
    </row>
    <row r="175" spans="2:4">
      <c r="B175" s="2">
        <v>2014</v>
      </c>
      <c r="C175" t="s">
        <v>2</v>
      </c>
      <c r="D175" s="2">
        <v>52700</v>
      </c>
    </row>
    <row r="176" spans="2:4">
      <c r="B176" s="2">
        <v>2014</v>
      </c>
      <c r="C176" t="s">
        <v>3</v>
      </c>
      <c r="D176" s="2">
        <v>3166</v>
      </c>
    </row>
    <row r="177" spans="2:4">
      <c r="B177" s="2">
        <v>2014</v>
      </c>
      <c r="C177" t="s">
        <v>3</v>
      </c>
      <c r="D177" s="2">
        <v>1867</v>
      </c>
    </row>
    <row r="178" spans="2:4">
      <c r="B178" s="2">
        <v>2014</v>
      </c>
      <c r="C178" t="s">
        <v>3</v>
      </c>
      <c r="D178" s="2">
        <v>1649</v>
      </c>
    </row>
    <row r="179" spans="2:4">
      <c r="B179" s="2">
        <v>2015</v>
      </c>
      <c r="C179" t="s">
        <v>1</v>
      </c>
      <c r="D179" s="2">
        <v>40700</v>
      </c>
    </row>
    <row r="180" spans="2:4">
      <c r="B180" s="2">
        <v>2015</v>
      </c>
      <c r="C180" t="s">
        <v>3</v>
      </c>
    </row>
    <row r="181" spans="2:4">
      <c r="B181" s="2">
        <v>2015</v>
      </c>
      <c r="C181" t="s">
        <v>1</v>
      </c>
      <c r="D181" s="2">
        <v>1100</v>
      </c>
    </row>
    <row r="182" spans="2:4">
      <c r="B182" s="2">
        <v>2015</v>
      </c>
      <c r="C182" t="s">
        <v>1</v>
      </c>
      <c r="D182" s="2">
        <v>200</v>
      </c>
    </row>
    <row r="183" spans="2:4">
      <c r="B183" s="2">
        <v>2015</v>
      </c>
      <c r="C183" t="s">
        <v>3</v>
      </c>
      <c r="D183" s="2">
        <v>2000</v>
      </c>
    </row>
    <row r="184" spans="2:4">
      <c r="B184" s="2">
        <v>2015</v>
      </c>
      <c r="C184" t="s">
        <v>1</v>
      </c>
      <c r="D184" s="2">
        <v>3513</v>
      </c>
    </row>
    <row r="185" spans="2:4">
      <c r="B185" s="2">
        <v>2015</v>
      </c>
      <c r="C185" t="s">
        <v>3</v>
      </c>
    </row>
    <row r="186" spans="2:4">
      <c r="B186" s="2">
        <v>2015</v>
      </c>
      <c r="C186" t="s">
        <v>1</v>
      </c>
      <c r="D186" s="2">
        <v>49100</v>
      </c>
    </row>
    <row r="187" spans="2:4">
      <c r="B187" s="2">
        <v>2015</v>
      </c>
      <c r="C187" t="s">
        <v>1</v>
      </c>
      <c r="D187" s="2">
        <v>14500</v>
      </c>
    </row>
    <row r="188" spans="2:4">
      <c r="B188" s="2">
        <v>2015</v>
      </c>
      <c r="C188" t="s">
        <v>1</v>
      </c>
      <c r="D188" s="2">
        <v>1112</v>
      </c>
    </row>
    <row r="189" spans="2:4">
      <c r="B189" s="2">
        <v>2015</v>
      </c>
      <c r="C189" t="s">
        <v>3</v>
      </c>
    </row>
    <row r="190" spans="2:4">
      <c r="B190" s="2">
        <v>2016</v>
      </c>
      <c r="C190" t="s">
        <v>3</v>
      </c>
    </row>
    <row r="191" spans="2:4">
      <c r="B191" s="2">
        <v>2016</v>
      </c>
      <c r="C191" t="s">
        <v>3</v>
      </c>
    </row>
    <row r="192" spans="2:4">
      <c r="B192" s="2">
        <v>2016</v>
      </c>
      <c r="C192" t="s">
        <v>3</v>
      </c>
      <c r="D192" s="2">
        <v>7500</v>
      </c>
    </row>
    <row r="193" spans="2:4">
      <c r="B193" s="2">
        <v>2016</v>
      </c>
      <c r="C193" t="s">
        <v>3</v>
      </c>
    </row>
    <row r="194" spans="2:4">
      <c r="B194" s="2">
        <v>2016</v>
      </c>
      <c r="C194" t="s">
        <v>3</v>
      </c>
      <c r="D194" s="2">
        <v>800</v>
      </c>
    </row>
    <row r="195" spans="2:4">
      <c r="B195" s="2">
        <v>2016</v>
      </c>
      <c r="C195" t="s">
        <v>3</v>
      </c>
    </row>
    <row r="196" spans="2:4">
      <c r="B196" s="2">
        <v>2016</v>
      </c>
      <c r="C196" t="s">
        <v>3</v>
      </c>
    </row>
    <row r="197" spans="2:4">
      <c r="B197" s="2">
        <v>2016</v>
      </c>
      <c r="C197" t="s">
        <v>3</v>
      </c>
    </row>
    <row r="198" spans="2:4">
      <c r="B198" s="2">
        <v>2016</v>
      </c>
      <c r="C198" t="s">
        <v>3</v>
      </c>
    </row>
    <row r="199" spans="2:4">
      <c r="B199" s="2">
        <v>2016</v>
      </c>
      <c r="C199" t="s">
        <v>2</v>
      </c>
    </row>
    <row r="200" spans="2:4">
      <c r="B200" s="2">
        <v>2016</v>
      </c>
      <c r="C200" t="s">
        <v>2</v>
      </c>
      <c r="D200" s="2">
        <v>3100</v>
      </c>
    </row>
    <row r="201" spans="2:4">
      <c r="B201" s="2">
        <v>2016</v>
      </c>
      <c r="C201" t="s">
        <v>2</v>
      </c>
      <c r="D201" s="2">
        <v>14100</v>
      </c>
    </row>
    <row r="202" spans="2:4">
      <c r="B202" s="2">
        <v>2016</v>
      </c>
      <c r="C202" t="s">
        <v>3</v>
      </c>
    </row>
    <row r="203" spans="2:4">
      <c r="B203" s="2">
        <v>2017</v>
      </c>
      <c r="C203" t="s">
        <v>3</v>
      </c>
      <c r="D203" s="2">
        <v>90000</v>
      </c>
    </row>
    <row r="204" spans="2:4">
      <c r="B204" s="2">
        <v>2017</v>
      </c>
      <c r="C204" t="s">
        <v>3</v>
      </c>
      <c r="D204" s="2">
        <v>300</v>
      </c>
    </row>
    <row r="205" spans="2:4">
      <c r="B205" s="2">
        <v>2011</v>
      </c>
      <c r="C205" t="s">
        <v>4</v>
      </c>
      <c r="D205" s="2">
        <v>1000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B1" workbookViewId="0">
      <selection activeCell="L24" sqref="L24"/>
    </sheetView>
  </sheetViews>
  <sheetFormatPr defaultRowHeight="15"/>
  <cols>
    <col min="1" max="1" width="13.140625" bestFit="1" customWidth="1"/>
    <col min="2" max="2" width="16.28515625" bestFit="1" customWidth="1"/>
    <col min="3" max="3" width="8.7109375" bestFit="1" customWidth="1"/>
    <col min="4" max="4" width="11.42578125" bestFit="1" customWidth="1"/>
    <col min="5" max="5" width="7" bestFit="1" customWidth="1"/>
    <col min="6" max="6" width="11.140625" bestFit="1" customWidth="1"/>
  </cols>
  <sheetData>
    <row r="3" spans="1:10">
      <c r="A3" s="6" t="s">
        <v>17</v>
      </c>
      <c r="B3" s="6" t="s">
        <v>16</v>
      </c>
    </row>
    <row r="4" spans="1:10">
      <c r="A4" s="6" t="s">
        <v>15</v>
      </c>
      <c r="B4" t="s">
        <v>4</v>
      </c>
      <c r="C4" t="s">
        <v>2</v>
      </c>
      <c r="D4" t="s">
        <v>3</v>
      </c>
      <c r="E4" t="s">
        <v>1</v>
      </c>
      <c r="G4" s="10" t="s">
        <v>4</v>
      </c>
      <c r="H4" s="10" t="s">
        <v>2</v>
      </c>
      <c r="I4" s="10" t="s">
        <v>3</v>
      </c>
      <c r="J4" s="10" t="s">
        <v>1</v>
      </c>
    </row>
    <row r="5" spans="1:10">
      <c r="A5" s="7">
        <v>2000</v>
      </c>
      <c r="B5" s="9"/>
      <c r="C5" s="9"/>
      <c r="D5" s="9">
        <v>2000</v>
      </c>
      <c r="E5" s="9"/>
      <c r="F5" s="8">
        <v>2000</v>
      </c>
      <c r="G5">
        <f>B5</f>
        <v>0</v>
      </c>
      <c r="H5">
        <f>C5</f>
        <v>0</v>
      </c>
      <c r="I5">
        <f t="shared" ref="I5" si="0">D5</f>
        <v>2000</v>
      </c>
      <c r="J5">
        <f>E5</f>
        <v>0</v>
      </c>
    </row>
    <row r="6" spans="1:10">
      <c r="A6" s="7">
        <v>2005</v>
      </c>
      <c r="B6" s="9"/>
      <c r="C6" s="9"/>
      <c r="D6" s="9">
        <v>3763</v>
      </c>
      <c r="E6" s="9">
        <v>22986</v>
      </c>
      <c r="F6" s="8">
        <v>2005</v>
      </c>
      <c r="G6">
        <f>G5+B6</f>
        <v>0</v>
      </c>
      <c r="H6">
        <f>H5+C6</f>
        <v>0</v>
      </c>
      <c r="I6">
        <f t="shared" ref="I6:I18" si="1">I5+D6</f>
        <v>5763</v>
      </c>
      <c r="J6">
        <f t="shared" ref="J6:J18" si="2">J5+E6</f>
        <v>22986</v>
      </c>
    </row>
    <row r="7" spans="1:10">
      <c r="A7" s="7">
        <v>2006</v>
      </c>
      <c r="B7" s="9">
        <v>13947</v>
      </c>
      <c r="C7" s="9">
        <v>3900</v>
      </c>
      <c r="D7" s="9"/>
      <c r="E7" s="9">
        <v>63985</v>
      </c>
      <c r="F7" s="8">
        <v>2006</v>
      </c>
      <c r="G7">
        <f t="shared" ref="G7:G18" si="3">G6+B7</f>
        <v>13947</v>
      </c>
      <c r="H7">
        <f t="shared" ref="H7:H18" si="4">H6+C7</f>
        <v>3900</v>
      </c>
      <c r="I7">
        <f t="shared" si="1"/>
        <v>5763</v>
      </c>
      <c r="J7">
        <f t="shared" si="2"/>
        <v>86971</v>
      </c>
    </row>
    <row r="8" spans="1:10">
      <c r="A8" s="7">
        <v>2007</v>
      </c>
      <c r="B8" s="9"/>
      <c r="C8" s="9"/>
      <c r="D8" s="9">
        <v>46600</v>
      </c>
      <c r="E8" s="9">
        <v>204401</v>
      </c>
      <c r="F8" s="8">
        <v>2007</v>
      </c>
      <c r="G8">
        <f t="shared" si="3"/>
        <v>13947</v>
      </c>
      <c r="H8">
        <f t="shared" si="4"/>
        <v>3900</v>
      </c>
      <c r="I8">
        <f t="shared" si="1"/>
        <v>52363</v>
      </c>
      <c r="J8">
        <f t="shared" si="2"/>
        <v>291372</v>
      </c>
    </row>
    <row r="9" spans="1:10">
      <c r="A9" s="7">
        <v>2008</v>
      </c>
      <c r="B9" s="9"/>
      <c r="C9" s="9"/>
      <c r="D9" s="9">
        <v>162439</v>
      </c>
      <c r="E9" s="9">
        <v>181721</v>
      </c>
      <c r="F9" s="8">
        <v>2008</v>
      </c>
      <c r="G9">
        <f t="shared" si="3"/>
        <v>13947</v>
      </c>
      <c r="H9">
        <f t="shared" si="4"/>
        <v>3900</v>
      </c>
      <c r="I9">
        <f t="shared" si="1"/>
        <v>214802</v>
      </c>
      <c r="J9">
        <f t="shared" si="2"/>
        <v>473093</v>
      </c>
    </row>
    <row r="10" spans="1:10">
      <c r="A10" s="7">
        <v>2009</v>
      </c>
      <c r="B10" s="9"/>
      <c r="C10" s="9">
        <v>461179</v>
      </c>
      <c r="D10" s="9"/>
      <c r="E10" s="9"/>
      <c r="F10" s="8">
        <v>2009</v>
      </c>
      <c r="G10">
        <f t="shared" si="3"/>
        <v>13947</v>
      </c>
      <c r="H10">
        <f t="shared" si="4"/>
        <v>465079</v>
      </c>
      <c r="I10">
        <f t="shared" si="1"/>
        <v>214802</v>
      </c>
      <c r="J10">
        <f t="shared" si="2"/>
        <v>473093</v>
      </c>
    </row>
    <row r="11" spans="1:10">
      <c r="A11" s="7">
        <v>2010</v>
      </c>
      <c r="B11" s="9"/>
      <c r="C11" s="9"/>
      <c r="D11" s="9">
        <v>3702</v>
      </c>
      <c r="E11" s="9">
        <v>81445</v>
      </c>
      <c r="F11" s="8">
        <v>2010</v>
      </c>
      <c r="G11">
        <f t="shared" si="3"/>
        <v>13947</v>
      </c>
      <c r="H11">
        <f t="shared" si="4"/>
        <v>465079</v>
      </c>
      <c r="I11">
        <f t="shared" si="1"/>
        <v>218504</v>
      </c>
      <c r="J11">
        <f t="shared" si="2"/>
        <v>554538</v>
      </c>
    </row>
    <row r="12" spans="1:10">
      <c r="A12" s="7">
        <v>2011</v>
      </c>
      <c r="B12" s="9">
        <v>543162</v>
      </c>
      <c r="C12" s="9">
        <v>180000</v>
      </c>
      <c r="D12" s="9"/>
      <c r="E12" s="9">
        <v>57588</v>
      </c>
      <c r="F12" s="8">
        <v>2011</v>
      </c>
      <c r="G12">
        <f t="shared" si="3"/>
        <v>557109</v>
      </c>
      <c r="H12">
        <f t="shared" si="4"/>
        <v>645079</v>
      </c>
      <c r="I12">
        <f t="shared" si="1"/>
        <v>218504</v>
      </c>
      <c r="J12">
        <f t="shared" si="2"/>
        <v>612126</v>
      </c>
    </row>
    <row r="13" spans="1:10">
      <c r="A13" s="7">
        <v>2012</v>
      </c>
      <c r="B13" s="9">
        <v>21361</v>
      </c>
      <c r="C13" s="9">
        <v>190000</v>
      </c>
      <c r="D13" s="9">
        <v>39794</v>
      </c>
      <c r="E13" s="9">
        <v>40063</v>
      </c>
      <c r="F13" s="8">
        <v>2012</v>
      </c>
      <c r="G13">
        <f t="shared" si="3"/>
        <v>578470</v>
      </c>
      <c r="H13">
        <f t="shared" si="4"/>
        <v>835079</v>
      </c>
      <c r="I13">
        <f t="shared" si="1"/>
        <v>258298</v>
      </c>
      <c r="J13">
        <f t="shared" si="2"/>
        <v>652189</v>
      </c>
    </row>
    <row r="14" spans="1:10">
      <c r="A14" s="7">
        <v>2013</v>
      </c>
      <c r="B14" s="9"/>
      <c r="C14" s="9"/>
      <c r="D14" s="9">
        <v>490288</v>
      </c>
      <c r="E14" s="9">
        <v>51300</v>
      </c>
      <c r="F14" s="8">
        <v>2013</v>
      </c>
      <c r="G14">
        <f t="shared" si="3"/>
        <v>578470</v>
      </c>
      <c r="H14">
        <f t="shared" si="4"/>
        <v>835079</v>
      </c>
      <c r="I14">
        <f t="shared" si="1"/>
        <v>748586</v>
      </c>
      <c r="J14">
        <f t="shared" si="2"/>
        <v>703489</v>
      </c>
    </row>
    <row r="15" spans="1:10">
      <c r="A15" s="7">
        <v>2014</v>
      </c>
      <c r="B15" s="9"/>
      <c r="C15" s="9">
        <v>247000</v>
      </c>
      <c r="D15" s="9">
        <v>9204</v>
      </c>
      <c r="E15" s="9"/>
      <c r="F15" s="8">
        <v>2014</v>
      </c>
      <c r="G15">
        <f t="shared" si="3"/>
        <v>578470</v>
      </c>
      <c r="H15">
        <f t="shared" si="4"/>
        <v>1082079</v>
      </c>
      <c r="I15">
        <f t="shared" si="1"/>
        <v>757790</v>
      </c>
      <c r="J15">
        <f t="shared" si="2"/>
        <v>703489</v>
      </c>
    </row>
    <row r="16" spans="1:10">
      <c r="A16" s="7">
        <v>2015</v>
      </c>
      <c r="B16" s="9"/>
      <c r="C16" s="9"/>
      <c r="D16" s="9">
        <v>2000</v>
      </c>
      <c r="E16" s="9">
        <v>110225</v>
      </c>
      <c r="F16" s="8">
        <v>2015</v>
      </c>
      <c r="G16">
        <f t="shared" si="3"/>
        <v>578470</v>
      </c>
      <c r="H16">
        <f t="shared" si="4"/>
        <v>1082079</v>
      </c>
      <c r="I16">
        <f t="shared" si="1"/>
        <v>759790</v>
      </c>
      <c r="J16">
        <f t="shared" si="2"/>
        <v>813714</v>
      </c>
    </row>
    <row r="17" spans="1:10">
      <c r="A17" s="7">
        <v>2016</v>
      </c>
      <c r="B17" s="9"/>
      <c r="C17" s="9">
        <v>17200</v>
      </c>
      <c r="D17" s="9">
        <v>8300</v>
      </c>
      <c r="E17" s="9"/>
      <c r="F17" s="8">
        <v>2016</v>
      </c>
      <c r="G17">
        <f t="shared" si="3"/>
        <v>578470</v>
      </c>
      <c r="H17">
        <f t="shared" si="4"/>
        <v>1099279</v>
      </c>
      <c r="I17">
        <f t="shared" si="1"/>
        <v>768090</v>
      </c>
      <c r="J17">
        <f t="shared" si="2"/>
        <v>813714</v>
      </c>
    </row>
    <row r="18" spans="1:10">
      <c r="A18" s="7">
        <v>2017</v>
      </c>
      <c r="B18" s="9"/>
      <c r="C18" s="9"/>
      <c r="D18" s="9">
        <v>90300</v>
      </c>
      <c r="E18" s="9"/>
      <c r="F18" s="11">
        <v>2017</v>
      </c>
      <c r="G18">
        <f t="shared" si="3"/>
        <v>578470</v>
      </c>
      <c r="H18">
        <f t="shared" si="4"/>
        <v>1099279</v>
      </c>
      <c r="I18">
        <f t="shared" si="1"/>
        <v>858390</v>
      </c>
      <c r="J18">
        <f t="shared" si="2"/>
        <v>813714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Mundey</cp:lastModifiedBy>
  <dcterms:modified xsi:type="dcterms:W3CDTF">2018-11-22T15:00:15Z</dcterms:modified>
</cp:coreProperties>
</file>